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<sst xmlns="http://schemas.openxmlformats.org/spreadsheetml/2006/main" count="30" uniqueCount="21">
  <si>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EME</t>
  </si>
  <si>
    <t xml:space="preserve">Parabolic </t>
  </si>
  <si>
    <t>Antennas</t>
  </si>
  <si>
    <t>Round</t>
  </si>
  <si>
    <t>Dish in FT</t>
  </si>
  <si>
    <t>Gain dbi</t>
  </si>
  <si>
    <t>Gain dBd</t>
  </si>
  <si>
    <t>Freqency in MHz</t>
  </si>
  <si>
    <t>W3HMS/K4ITO</t>
  </si>
  <si>
    <t>dBd</t>
  </si>
  <si>
    <t>Wave length in M</t>
  </si>
  <si>
    <t>Dish in M</t>
  </si>
  <si>
    <t>ERP (KW)</t>
  </si>
  <si>
    <t>Dish in</t>
  </si>
  <si>
    <t>Lambda</t>
  </si>
  <si>
    <t>Input (watts)</t>
  </si>
  <si>
    <t>Efficiency (55%)</t>
  </si>
  <si>
    <t>NOTE: efficiency will be lower when Dish diameter less than 10 lambda</t>
  </si>
  <si>
    <t>Θ</t>
  </si>
  <si>
    <t>Beam Width</t>
  </si>
  <si>
    <t>-3 dB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</si>
</sst>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\ \°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2"/>
  <sheetViews>
    <sheetView tabSelected="1" workbookViewId="0" topLeftCell="A7">
      <selection activeCell="N12" sqref="N12"/>
    </sheetView>
  </sheetViews>
  <sheetFormatPr defaultColWidth="9.140625" defaultRowHeight="12.75"/>
  <cols>
    <col min="1" max="1" width="15.140625" style="0" customWidth="1"/>
    <col min="2" max="3" width="9.00390625" style="0" customWidth="1"/>
    <col min="6" max="9" width="11.7109375" style="0" customWidth="1"/>
    <col min="11" max="11" width="12.28125" style="6" customWidth="1"/>
  </cols>
  <sheetData>
    <row r="4" spans="1:8" ht="12.75">
      <c r="A4" s="1" t="s">
        <v>8</v>
      </c>
      <c r="B4" s="1" t="s">
        <v>0</v>
      </c>
      <c r="C4" s="1"/>
      <c r="D4" s="1" t="s">
        <v>3</v>
      </c>
      <c r="E4" s="1" t="s">
        <v>1</v>
      </c>
      <c r="F4" s="1" t="s">
        <v>2</v>
      </c>
      <c r="G4" s="5">
        <v>40245</v>
      </c>
      <c r="H4" s="1"/>
    </row>
    <row r="8" spans="1:4" ht="12.75">
      <c r="A8" t="s">
        <v>16</v>
      </c>
      <c r="B8">
        <v>0.55</v>
      </c>
      <c r="D8" s="10" t="s">
        <v>17</v>
      </c>
    </row>
    <row r="9" spans="1:2" ht="12.75">
      <c r="A9" t="s">
        <v>7</v>
      </c>
      <c r="B9">
        <v>1296</v>
      </c>
    </row>
    <row r="10" spans="1:11" ht="12.75">
      <c r="A10" t="s">
        <v>10</v>
      </c>
      <c r="B10" s="8">
        <f>300/B9</f>
        <v>0.23148148148148148</v>
      </c>
      <c r="F10" s="6" t="s">
        <v>9</v>
      </c>
      <c r="G10" s="6" t="s">
        <v>9</v>
      </c>
      <c r="H10" s="6" t="s">
        <v>9</v>
      </c>
      <c r="I10" s="6" t="s">
        <v>9</v>
      </c>
      <c r="K10" s="6" t="s">
        <v>18</v>
      </c>
    </row>
    <row r="11" spans="6:11" ht="12.75">
      <c r="F11" s="1" t="s">
        <v>15</v>
      </c>
      <c r="G11" s="1" t="s">
        <v>15</v>
      </c>
      <c r="H11" s="1" t="s">
        <v>15</v>
      </c>
      <c r="I11" s="1" t="s">
        <v>15</v>
      </c>
      <c r="K11" s="12" t="s">
        <v>19</v>
      </c>
    </row>
    <row r="12" spans="3:11" ht="12.75">
      <c r="C12" s="7" t="s">
        <v>13</v>
      </c>
      <c r="F12" s="2">
        <v>100</v>
      </c>
      <c r="G12" s="2">
        <v>200</v>
      </c>
      <c r="H12" s="2">
        <v>500</v>
      </c>
      <c r="I12" s="2">
        <v>800</v>
      </c>
      <c r="K12" s="13" t="s">
        <v>20</v>
      </c>
    </row>
    <row r="13" spans="1:9" ht="12.75">
      <c r="A13" s="7" t="s">
        <v>4</v>
      </c>
      <c r="B13" s="7" t="s">
        <v>11</v>
      </c>
      <c r="C13" s="9" t="s">
        <v>14</v>
      </c>
      <c r="D13" s="1" t="s">
        <v>5</v>
      </c>
      <c r="E13" s="1" t="s">
        <v>6</v>
      </c>
      <c r="F13" s="2" t="s">
        <v>12</v>
      </c>
      <c r="G13" s="2" t="s">
        <v>12</v>
      </c>
      <c r="H13" s="2" t="s">
        <v>12</v>
      </c>
      <c r="I13" s="2" t="s">
        <v>12</v>
      </c>
    </row>
    <row r="14" spans="1:11" ht="12.75">
      <c r="A14" s="4">
        <v>1</v>
      </c>
      <c r="B14" s="3">
        <f>A14*(12/39.37)</f>
        <v>0.30480060960121924</v>
      </c>
      <c r="C14" s="3">
        <f aca="true" t="shared" si="0" ref="C14:C24">B14/$B$10</f>
        <v>1.316738633477267</v>
      </c>
      <c r="D14" s="3">
        <f aca="true" t="shared" si="1" ref="D14:D24">10*(LOG10(($B$8*4*SUMSQ(3.14*B14/2)/SUMSQ($B$10))))</f>
        <v>9.732211417852888</v>
      </c>
      <c r="E14" s="3">
        <f aca="true" t="shared" si="2" ref="E14:E24">D14-2.1</f>
        <v>7.632211417852888</v>
      </c>
      <c r="F14" s="3">
        <f>($B$8*$F$12*POWER(10,$E14/10))/1000</f>
        <v>0.3188480984492811</v>
      </c>
      <c r="G14" s="3">
        <f>($B$8*$G$12*POWER(10,$E14/10))/1000</f>
        <v>0.6376961968985622</v>
      </c>
      <c r="H14" s="3">
        <f>($B$8*$H$12*POWER(10,$E14/10))/1000</f>
        <v>1.594240492246405</v>
      </c>
      <c r="I14" s="3">
        <f>($B$8*$I$12*POWER(10,$E14/10))/1000</f>
        <v>2.5507847875942486</v>
      </c>
      <c r="K14" s="11">
        <f>70*$B$10/B14</f>
        <v>53.16165123456789</v>
      </c>
    </row>
    <row r="15" spans="1:11" ht="12.75">
      <c r="A15" s="4">
        <v>1.5</v>
      </c>
      <c r="B15" s="3">
        <f aca="true" t="shared" si="3" ref="B15:B72">A15*0.3</f>
        <v>0.44999999999999996</v>
      </c>
      <c r="C15" s="3">
        <f t="shared" si="0"/>
        <v>1.9439999999999997</v>
      </c>
      <c r="D15" s="3">
        <f t="shared" si="1"/>
        <v>13.11614506821185</v>
      </c>
      <c r="E15" s="3">
        <f t="shared" si="2"/>
        <v>11.01614506821185</v>
      </c>
      <c r="F15" s="3">
        <f aca="true" t="shared" si="4" ref="F15:F72">($B$8*$F$12*POWER(10,$E15/10))/1000</f>
        <v>0.6949878246102376</v>
      </c>
      <c r="G15" s="3">
        <f aca="true" t="shared" si="5" ref="G15:G72">($B$8*$G$12*POWER(10,$E15/10))/1000</f>
        <v>1.3899756492204751</v>
      </c>
      <c r="H15" s="3">
        <f aca="true" t="shared" si="6" ref="H15:H72">($B$8*$H$12*POWER(10,$E15/10))/1000</f>
        <v>3.474939123051187</v>
      </c>
      <c r="I15" s="3">
        <f aca="true" t="shared" si="7" ref="I15:I72">($B$8*$I$12*POWER(10,$E15/10))/1000</f>
        <v>5.5599025968819005</v>
      </c>
      <c r="K15" s="11">
        <f aca="true" t="shared" si="8" ref="K15:K72">70*$B$10/B15</f>
        <v>36.008230452674894</v>
      </c>
    </row>
    <row r="16" spans="1:11" ht="12.75">
      <c r="A16" s="4">
        <v>2</v>
      </c>
      <c r="B16" s="3">
        <f t="shared" si="3"/>
        <v>0.6</v>
      </c>
      <c r="C16" s="3">
        <f t="shared" si="0"/>
        <v>2.592</v>
      </c>
      <c r="D16" s="3">
        <f t="shared" si="1"/>
        <v>15.614919800377852</v>
      </c>
      <c r="E16" s="3">
        <f t="shared" si="2"/>
        <v>13.514919800377852</v>
      </c>
      <c r="F16" s="3">
        <f t="shared" si="4"/>
        <v>1.2355339104182004</v>
      </c>
      <c r="G16" s="3">
        <f t="shared" si="5"/>
        <v>2.4710678208364008</v>
      </c>
      <c r="H16" s="3">
        <f t="shared" si="6"/>
        <v>6.177669552091</v>
      </c>
      <c r="I16" s="3">
        <f t="shared" si="7"/>
        <v>9.884271283345603</v>
      </c>
      <c r="K16" s="11">
        <f t="shared" si="8"/>
        <v>27.00617283950617</v>
      </c>
    </row>
    <row r="17" spans="1:11" ht="12.75">
      <c r="A17" s="4">
        <v>2.5</v>
      </c>
      <c r="B17" s="3">
        <f t="shared" si="3"/>
        <v>0.75</v>
      </c>
      <c r="C17" s="3">
        <f t="shared" si="0"/>
        <v>3.2399999999999998</v>
      </c>
      <c r="D17" s="3">
        <f t="shared" si="1"/>
        <v>17.55312006053898</v>
      </c>
      <c r="E17" s="3">
        <f t="shared" si="2"/>
        <v>15.45312006053898</v>
      </c>
      <c r="F17" s="3">
        <f t="shared" si="4"/>
        <v>1.9305217350284385</v>
      </c>
      <c r="G17" s="3">
        <f t="shared" si="5"/>
        <v>3.861043470056877</v>
      </c>
      <c r="H17" s="3">
        <f t="shared" si="6"/>
        <v>9.652608675142192</v>
      </c>
      <c r="I17" s="3">
        <f t="shared" si="7"/>
        <v>15.444173880227508</v>
      </c>
      <c r="K17" s="11">
        <f t="shared" si="8"/>
        <v>21.604938271604937</v>
      </c>
    </row>
    <row r="18" spans="1:11" ht="12.75">
      <c r="A18" s="4">
        <v>3</v>
      </c>
      <c r="B18" s="3">
        <f t="shared" si="3"/>
        <v>0.8999999999999999</v>
      </c>
      <c r="C18" s="3">
        <f t="shared" si="0"/>
        <v>3.8879999999999995</v>
      </c>
      <c r="D18" s="3">
        <f t="shared" si="1"/>
        <v>19.136744981491475</v>
      </c>
      <c r="E18" s="3">
        <f t="shared" si="2"/>
        <v>17.036744981491474</v>
      </c>
      <c r="F18" s="3">
        <f t="shared" si="4"/>
        <v>2.7799512984409493</v>
      </c>
      <c r="G18" s="3">
        <f t="shared" si="5"/>
        <v>5.559902596881899</v>
      </c>
      <c r="H18" s="3">
        <f t="shared" si="6"/>
        <v>13.899756492204745</v>
      </c>
      <c r="I18" s="3">
        <f t="shared" si="7"/>
        <v>22.239610387527595</v>
      </c>
      <c r="K18" s="11">
        <f t="shared" si="8"/>
        <v>18.004115226337447</v>
      </c>
    </row>
    <row r="19" spans="1:11" ht="12.75">
      <c r="A19" s="4">
        <v>3.5</v>
      </c>
      <c r="B19" s="3">
        <f t="shared" si="3"/>
        <v>1.05</v>
      </c>
      <c r="C19" s="3">
        <f t="shared" si="0"/>
        <v>4.5360000000000005</v>
      </c>
      <c r="D19" s="3">
        <f t="shared" si="1"/>
        <v>20.475680774103743</v>
      </c>
      <c r="E19" s="3">
        <f t="shared" si="2"/>
        <v>18.375680774103742</v>
      </c>
      <c r="F19" s="3">
        <f t="shared" si="4"/>
        <v>3.7838226006557396</v>
      </c>
      <c r="G19" s="3">
        <f t="shared" si="5"/>
        <v>7.567645201311479</v>
      </c>
      <c r="H19" s="3">
        <f t="shared" si="6"/>
        <v>18.919113003278696</v>
      </c>
      <c r="I19" s="3">
        <f t="shared" si="7"/>
        <v>30.270580805245917</v>
      </c>
      <c r="K19" s="11">
        <f t="shared" si="8"/>
        <v>15.432098765432096</v>
      </c>
    </row>
    <row r="20" spans="1:11" ht="12.75">
      <c r="A20" s="4">
        <v>4</v>
      </c>
      <c r="B20" s="3">
        <f t="shared" si="3"/>
        <v>1.2</v>
      </c>
      <c r="C20" s="3">
        <f t="shared" si="0"/>
        <v>5.184</v>
      </c>
      <c r="D20" s="3">
        <f t="shared" si="1"/>
        <v>21.635519713657473</v>
      </c>
      <c r="E20" s="3">
        <f t="shared" si="2"/>
        <v>19.53551971365747</v>
      </c>
      <c r="F20" s="3">
        <f t="shared" si="4"/>
        <v>4.9421356416728</v>
      </c>
      <c r="G20" s="3">
        <f t="shared" si="5"/>
        <v>9.8842712833456</v>
      </c>
      <c r="H20" s="3">
        <f t="shared" si="6"/>
        <v>24.710678208363994</v>
      </c>
      <c r="I20" s="3">
        <f t="shared" si="7"/>
        <v>39.5370851333824</v>
      </c>
      <c r="K20" s="11">
        <f t="shared" si="8"/>
        <v>13.503086419753085</v>
      </c>
    </row>
    <row r="21" spans="1:11" ht="12.75">
      <c r="A21" s="4">
        <v>4.5</v>
      </c>
      <c r="B21" s="3">
        <f t="shared" si="3"/>
        <v>1.3499999999999999</v>
      </c>
      <c r="C21" s="3">
        <f t="shared" si="0"/>
        <v>5.831999999999999</v>
      </c>
      <c r="D21" s="3">
        <f t="shared" si="1"/>
        <v>22.658570162605102</v>
      </c>
      <c r="E21" s="3">
        <f t="shared" si="2"/>
        <v>20.5585701626051</v>
      </c>
      <c r="F21" s="3">
        <f t="shared" si="4"/>
        <v>6.254890421492137</v>
      </c>
      <c r="G21" s="3">
        <f t="shared" si="5"/>
        <v>12.509780842984274</v>
      </c>
      <c r="H21" s="3">
        <f t="shared" si="6"/>
        <v>31.27445210746068</v>
      </c>
      <c r="I21" s="3">
        <f t="shared" si="7"/>
        <v>50.039123371937094</v>
      </c>
      <c r="K21" s="11">
        <f t="shared" si="8"/>
        <v>12.002743484224967</v>
      </c>
    </row>
    <row r="22" spans="1:11" ht="12.75">
      <c r="A22" s="4">
        <v>6</v>
      </c>
      <c r="B22" s="3">
        <f t="shared" si="3"/>
        <v>1.7999999999999998</v>
      </c>
      <c r="C22" s="3">
        <f t="shared" si="0"/>
        <v>7.775999999999999</v>
      </c>
      <c r="D22" s="3">
        <f t="shared" si="1"/>
        <v>25.1573448947711</v>
      </c>
      <c r="E22" s="3">
        <f t="shared" si="2"/>
        <v>23.0573448947711</v>
      </c>
      <c r="F22" s="3">
        <f t="shared" si="4"/>
        <v>11.119805193763794</v>
      </c>
      <c r="G22" s="3">
        <f t="shared" si="5"/>
        <v>22.239610387527588</v>
      </c>
      <c r="H22" s="3">
        <f t="shared" si="6"/>
        <v>55.599025968818964</v>
      </c>
      <c r="I22" s="3">
        <f t="shared" si="7"/>
        <v>88.95844155011035</v>
      </c>
      <c r="K22" s="11">
        <f t="shared" si="8"/>
        <v>9.002057613168724</v>
      </c>
    </row>
    <row r="23" spans="1:11" ht="12.75">
      <c r="A23" s="4">
        <v>6.5</v>
      </c>
      <c r="B23" s="3">
        <f t="shared" si="3"/>
        <v>1.95</v>
      </c>
      <c r="C23" s="3">
        <f t="shared" si="0"/>
        <v>8.424</v>
      </c>
      <c r="D23" s="3">
        <f t="shared" si="1"/>
        <v>25.852587019955337</v>
      </c>
      <c r="E23" s="3">
        <f t="shared" si="2"/>
        <v>23.752587019955335</v>
      </c>
      <c r="F23" s="3">
        <f t="shared" si="4"/>
        <v>13.050326928792229</v>
      </c>
      <c r="G23" s="3">
        <f t="shared" si="5"/>
        <v>26.100653857584458</v>
      </c>
      <c r="H23" s="3">
        <f t="shared" si="6"/>
        <v>65.25163464396114</v>
      </c>
      <c r="I23" s="3">
        <f t="shared" si="7"/>
        <v>104.40261543033783</v>
      </c>
      <c r="K23" s="11">
        <f t="shared" si="8"/>
        <v>8.309591642924977</v>
      </c>
    </row>
    <row r="24" spans="1:11" ht="12.75">
      <c r="A24" s="4">
        <v>7</v>
      </c>
      <c r="B24" s="3">
        <f t="shared" si="3"/>
        <v>2.1</v>
      </c>
      <c r="C24" s="3">
        <f t="shared" si="0"/>
        <v>9.072000000000001</v>
      </c>
      <c r="D24" s="3">
        <f t="shared" si="1"/>
        <v>26.49628068738336</v>
      </c>
      <c r="E24" s="3">
        <f t="shared" si="2"/>
        <v>24.39628068738336</v>
      </c>
      <c r="F24" s="3">
        <f t="shared" si="4"/>
        <v>15.135290402622934</v>
      </c>
      <c r="G24" s="3">
        <f t="shared" si="5"/>
        <v>30.270580805245867</v>
      </c>
      <c r="H24" s="3">
        <f t="shared" si="6"/>
        <v>75.67645201311466</v>
      </c>
      <c r="I24" s="3">
        <f t="shared" si="7"/>
        <v>121.08232322098347</v>
      </c>
      <c r="K24" s="11">
        <f t="shared" si="8"/>
        <v>7.716049382716048</v>
      </c>
    </row>
    <row r="25" spans="1:11" ht="12.75">
      <c r="A25" s="4">
        <v>7.5</v>
      </c>
      <c r="B25" s="3">
        <f t="shared" si="3"/>
        <v>2.25</v>
      </c>
      <c r="C25" s="3">
        <f aca="true" t="shared" si="9" ref="C25:C72">B25/$B$10</f>
        <v>9.72</v>
      </c>
      <c r="D25" s="3">
        <f aca="true" t="shared" si="10" ref="D25:D72">10*(LOG10(($B$8*4*SUMSQ(3.14*B25/2)/SUMSQ($B$10))))</f>
        <v>27.095545154932232</v>
      </c>
      <c r="E25" s="3">
        <f aca="true" t="shared" si="11" ref="E25:E72">D25-2.1</f>
        <v>24.99554515493223</v>
      </c>
      <c r="F25" s="3">
        <f t="shared" si="4"/>
        <v>17.37469561525596</v>
      </c>
      <c r="G25" s="3">
        <f t="shared" si="5"/>
        <v>34.74939123051192</v>
      </c>
      <c r="H25" s="3">
        <f t="shared" si="6"/>
        <v>86.87347807627978</v>
      </c>
      <c r="I25" s="3">
        <f t="shared" si="7"/>
        <v>138.99756492204767</v>
      </c>
      <c r="K25" s="11">
        <f t="shared" si="8"/>
        <v>7.201646090534979</v>
      </c>
    </row>
    <row r="26" spans="1:11" ht="12.75">
      <c r="A26" s="4">
        <v>8</v>
      </c>
      <c r="B26" s="3">
        <f t="shared" si="3"/>
        <v>2.4</v>
      </c>
      <c r="C26" s="3">
        <f t="shared" si="9"/>
        <v>10.368</v>
      </c>
      <c r="D26" s="3">
        <f t="shared" si="10"/>
        <v>27.656119626937098</v>
      </c>
      <c r="E26" s="3">
        <f t="shared" si="11"/>
        <v>25.556119626937097</v>
      </c>
      <c r="F26" s="3">
        <f t="shared" si="4"/>
        <v>19.76854256669119</v>
      </c>
      <c r="G26" s="3">
        <f t="shared" si="5"/>
        <v>39.53708513338238</v>
      </c>
      <c r="H26" s="3">
        <f t="shared" si="6"/>
        <v>98.84271283345592</v>
      </c>
      <c r="I26" s="3">
        <f t="shared" si="7"/>
        <v>158.1483405335295</v>
      </c>
      <c r="K26" s="11">
        <f t="shared" si="8"/>
        <v>6.751543209876543</v>
      </c>
    </row>
    <row r="27" spans="1:11" ht="12.75">
      <c r="A27" s="4">
        <v>8.5</v>
      </c>
      <c r="B27" s="3">
        <f t="shared" si="3"/>
        <v>2.55</v>
      </c>
      <c r="C27" s="3">
        <f t="shared" si="9"/>
        <v>11.016</v>
      </c>
      <c r="D27" s="3">
        <f t="shared" si="10"/>
        <v>28.18269840138408</v>
      </c>
      <c r="E27" s="3">
        <f t="shared" si="11"/>
        <v>26.08269840138408</v>
      </c>
      <c r="F27" s="3">
        <f t="shared" si="4"/>
        <v>22.316831256928726</v>
      </c>
      <c r="G27" s="3">
        <f t="shared" si="5"/>
        <v>44.63366251385745</v>
      </c>
      <c r="H27" s="3">
        <f t="shared" si="6"/>
        <v>111.58415628464361</v>
      </c>
      <c r="I27" s="3">
        <f t="shared" si="7"/>
        <v>178.5346500554298</v>
      </c>
      <c r="K27" s="11">
        <f t="shared" si="8"/>
        <v>6.35439360929557</v>
      </c>
    </row>
    <row r="28" spans="1:11" ht="12.75">
      <c r="A28" s="4">
        <v>9</v>
      </c>
      <c r="B28" s="3">
        <f t="shared" si="3"/>
        <v>2.6999999999999997</v>
      </c>
      <c r="C28" s="3">
        <f t="shared" si="9"/>
        <v>11.663999999999998</v>
      </c>
      <c r="D28" s="3">
        <f t="shared" si="10"/>
        <v>28.679170075884723</v>
      </c>
      <c r="E28" s="3">
        <f t="shared" si="11"/>
        <v>26.579170075884722</v>
      </c>
      <c r="F28" s="3">
        <f t="shared" si="4"/>
        <v>25.019561685968547</v>
      </c>
      <c r="G28" s="3">
        <f t="shared" si="5"/>
        <v>50.039123371937094</v>
      </c>
      <c r="H28" s="3">
        <f t="shared" si="6"/>
        <v>125.09780842984273</v>
      </c>
      <c r="I28" s="3">
        <f t="shared" si="7"/>
        <v>200.15649348774838</v>
      </c>
      <c r="K28" s="11">
        <f t="shared" si="8"/>
        <v>6.001371742112483</v>
      </c>
    </row>
    <row r="29" spans="1:11" ht="12.75">
      <c r="A29" s="4">
        <v>9.5</v>
      </c>
      <c r="B29" s="3">
        <f t="shared" si="3"/>
        <v>2.85</v>
      </c>
      <c r="C29" s="3">
        <f t="shared" si="9"/>
        <v>12.312000000000001</v>
      </c>
      <c r="D29" s="3">
        <f t="shared" si="10"/>
        <v>29.148791992875186</v>
      </c>
      <c r="E29" s="3">
        <f t="shared" si="11"/>
        <v>27.048791992875184</v>
      </c>
      <c r="F29" s="3">
        <f t="shared" si="4"/>
        <v>27.87673385381066</v>
      </c>
      <c r="G29" s="3">
        <f t="shared" si="5"/>
        <v>55.75346770762132</v>
      </c>
      <c r="H29" s="3">
        <f t="shared" si="6"/>
        <v>139.38366926905329</v>
      </c>
      <c r="I29" s="3">
        <f t="shared" si="7"/>
        <v>223.01387083048527</v>
      </c>
      <c r="K29" s="11">
        <f t="shared" si="8"/>
        <v>5.685510071474983</v>
      </c>
    </row>
    <row r="30" spans="1:11" ht="12.75">
      <c r="A30" s="4">
        <v>10</v>
      </c>
      <c r="B30" s="3">
        <f t="shared" si="3"/>
        <v>3</v>
      </c>
      <c r="C30" s="3">
        <f t="shared" si="9"/>
        <v>12.959999999999999</v>
      </c>
      <c r="D30" s="3">
        <f t="shared" si="10"/>
        <v>29.59431988709823</v>
      </c>
      <c r="E30" s="3">
        <f t="shared" si="11"/>
        <v>27.49431988709823</v>
      </c>
      <c r="F30" s="3">
        <f t="shared" si="4"/>
        <v>30.888347760455027</v>
      </c>
      <c r="G30" s="3">
        <f t="shared" si="5"/>
        <v>61.77669552091005</v>
      </c>
      <c r="H30" s="3">
        <f t="shared" si="6"/>
        <v>154.44173880227513</v>
      </c>
      <c r="I30" s="3">
        <f t="shared" si="7"/>
        <v>247.1067820836402</v>
      </c>
      <c r="K30" s="11">
        <f t="shared" si="8"/>
        <v>5.401234567901234</v>
      </c>
    </row>
    <row r="31" spans="1:11" ht="12.75">
      <c r="A31" s="4">
        <v>10.5</v>
      </c>
      <c r="B31" s="3">
        <f t="shared" si="3"/>
        <v>3.15</v>
      </c>
      <c r="C31" s="3">
        <f t="shared" si="9"/>
        <v>13.607999999999999</v>
      </c>
      <c r="D31" s="3">
        <f t="shared" si="10"/>
        <v>30.01810586849699</v>
      </c>
      <c r="E31" s="3">
        <f t="shared" si="11"/>
        <v>27.918105868496987</v>
      </c>
      <c r="F31" s="3">
        <f t="shared" si="4"/>
        <v>34.05440340590162</v>
      </c>
      <c r="G31" s="3">
        <f t="shared" si="5"/>
        <v>68.10880681180323</v>
      </c>
      <c r="H31" s="3">
        <f t="shared" si="6"/>
        <v>170.27201702950808</v>
      </c>
      <c r="I31" s="3">
        <f t="shared" si="7"/>
        <v>272.43522724721294</v>
      </c>
      <c r="K31" s="11">
        <f t="shared" si="8"/>
        <v>5.144032921810699</v>
      </c>
    </row>
    <row r="32" spans="1:11" ht="12.75">
      <c r="A32" s="4">
        <v>11</v>
      </c>
      <c r="B32" s="3">
        <f t="shared" si="3"/>
        <v>3.3</v>
      </c>
      <c r="C32" s="3">
        <f t="shared" si="9"/>
        <v>14.255999999999998</v>
      </c>
      <c r="D32" s="3">
        <f t="shared" si="10"/>
        <v>30.422173590262727</v>
      </c>
      <c r="E32" s="3">
        <f t="shared" si="11"/>
        <v>28.322173590262725</v>
      </c>
      <c r="F32" s="3">
        <f t="shared" si="4"/>
        <v>37.37490079015054</v>
      </c>
      <c r="G32" s="3">
        <f t="shared" si="5"/>
        <v>74.74980158030108</v>
      </c>
      <c r="H32" s="3">
        <f t="shared" si="6"/>
        <v>186.87450395075265</v>
      </c>
      <c r="I32" s="3">
        <f t="shared" si="7"/>
        <v>298.9992063212043</v>
      </c>
      <c r="K32" s="11">
        <f t="shared" si="8"/>
        <v>4.910213243546576</v>
      </c>
    </row>
    <row r="33" spans="1:11" ht="12.75">
      <c r="A33" s="4">
        <v>11.5</v>
      </c>
      <c r="B33" s="3">
        <f t="shared" si="3"/>
        <v>3.4499999999999997</v>
      </c>
      <c r="C33" s="3">
        <f t="shared" si="9"/>
        <v>14.903999999999998</v>
      </c>
      <c r="D33" s="3">
        <f t="shared" si="10"/>
        <v>30.80827669417046</v>
      </c>
      <c r="E33" s="3">
        <f t="shared" si="11"/>
        <v>28.708276694170458</v>
      </c>
      <c r="F33" s="3">
        <f t="shared" si="4"/>
        <v>40.849839913201706</v>
      </c>
      <c r="G33" s="3">
        <f t="shared" si="5"/>
        <v>81.69967982640341</v>
      </c>
      <c r="H33" s="3">
        <f t="shared" si="6"/>
        <v>204.2491995660085</v>
      </c>
      <c r="I33" s="3">
        <f t="shared" si="7"/>
        <v>326.79871930561364</v>
      </c>
      <c r="K33" s="11">
        <f t="shared" si="8"/>
        <v>4.696725711218464</v>
      </c>
    </row>
    <row r="34" spans="1:11" ht="12.75">
      <c r="A34" s="4">
        <v>12</v>
      </c>
      <c r="B34" s="3">
        <f t="shared" si="3"/>
        <v>3.5999999999999996</v>
      </c>
      <c r="C34" s="3">
        <f t="shared" si="9"/>
        <v>15.551999999999998</v>
      </c>
      <c r="D34" s="3">
        <f t="shared" si="10"/>
        <v>31.17794480805072</v>
      </c>
      <c r="E34" s="3">
        <f t="shared" si="11"/>
        <v>29.07794480805072</v>
      </c>
      <c r="F34" s="3">
        <f t="shared" si="4"/>
        <v>44.47922077505518</v>
      </c>
      <c r="G34" s="3">
        <f t="shared" si="5"/>
        <v>88.95844155011036</v>
      </c>
      <c r="H34" s="3">
        <f t="shared" si="6"/>
        <v>222.39610387527588</v>
      </c>
      <c r="I34" s="3">
        <f t="shared" si="7"/>
        <v>355.83376620044146</v>
      </c>
      <c r="K34" s="11">
        <f t="shared" si="8"/>
        <v>4.501028806584362</v>
      </c>
    </row>
    <row r="35" spans="1:11" ht="12.75">
      <c r="A35" s="4">
        <v>12.5</v>
      </c>
      <c r="B35" s="3">
        <f t="shared" si="3"/>
        <v>3.75</v>
      </c>
      <c r="C35" s="3">
        <f t="shared" si="9"/>
        <v>16.2</v>
      </c>
      <c r="D35" s="3">
        <f t="shared" si="10"/>
        <v>31.53252014725936</v>
      </c>
      <c r="E35" s="3">
        <f t="shared" si="11"/>
        <v>29.432520147259357</v>
      </c>
      <c r="F35" s="3">
        <f t="shared" si="4"/>
        <v>48.26304337571098</v>
      </c>
      <c r="G35" s="3">
        <f t="shared" si="5"/>
        <v>96.52608675142196</v>
      </c>
      <c r="H35" s="3">
        <f t="shared" si="6"/>
        <v>241.31521687855485</v>
      </c>
      <c r="I35" s="3">
        <f t="shared" si="7"/>
        <v>386.1043470056878</v>
      </c>
      <c r="K35" s="11">
        <f t="shared" si="8"/>
        <v>4.320987654320987</v>
      </c>
    </row>
    <row r="36" spans="1:11" ht="12.75">
      <c r="A36" s="4">
        <v>13</v>
      </c>
      <c r="B36" s="3">
        <f t="shared" si="3"/>
        <v>3.9</v>
      </c>
      <c r="C36" s="3">
        <f t="shared" si="9"/>
        <v>16.848</v>
      </c>
      <c r="D36" s="3">
        <f t="shared" si="10"/>
        <v>31.87318693323496</v>
      </c>
      <c r="E36" s="3">
        <f t="shared" si="11"/>
        <v>29.77318693323496</v>
      </c>
      <c r="F36" s="3">
        <f t="shared" si="4"/>
        <v>52.20130771516893</v>
      </c>
      <c r="G36" s="3">
        <f t="shared" si="5"/>
        <v>104.40261543033786</v>
      </c>
      <c r="H36" s="3">
        <f t="shared" si="6"/>
        <v>261.0065385758446</v>
      </c>
      <c r="I36" s="3">
        <f t="shared" si="7"/>
        <v>417.61046172135144</v>
      </c>
      <c r="K36" s="11">
        <f t="shared" si="8"/>
        <v>4.154795821462488</v>
      </c>
    </row>
    <row r="37" spans="1:11" ht="12.75">
      <c r="A37" s="4">
        <v>13.5</v>
      </c>
      <c r="B37" s="3">
        <f t="shared" si="3"/>
        <v>4.05</v>
      </c>
      <c r="C37" s="3">
        <f t="shared" si="9"/>
        <v>17.496</v>
      </c>
      <c r="D37" s="3">
        <f t="shared" si="10"/>
        <v>32.200995256998354</v>
      </c>
      <c r="E37" s="3">
        <f t="shared" si="11"/>
        <v>30.100995256998353</v>
      </c>
      <c r="F37" s="3">
        <f t="shared" si="4"/>
        <v>56.29401379342926</v>
      </c>
      <c r="G37" s="3">
        <f t="shared" si="5"/>
        <v>112.58802758685852</v>
      </c>
      <c r="H37" s="3">
        <f t="shared" si="6"/>
        <v>281.4700689671463</v>
      </c>
      <c r="I37" s="3">
        <f t="shared" si="7"/>
        <v>450.35211034743406</v>
      </c>
      <c r="K37" s="11">
        <f t="shared" si="8"/>
        <v>4.0009144947416555</v>
      </c>
    </row>
    <row r="38" spans="1:11" ht="12.75">
      <c r="A38" s="4">
        <v>14</v>
      </c>
      <c r="B38" s="3">
        <f t="shared" si="3"/>
        <v>4.2</v>
      </c>
      <c r="C38" s="3">
        <f t="shared" si="9"/>
        <v>18.144000000000002</v>
      </c>
      <c r="D38" s="3">
        <f t="shared" si="10"/>
        <v>32.51688060066299</v>
      </c>
      <c r="E38" s="3">
        <f t="shared" si="11"/>
        <v>30.416880600662985</v>
      </c>
      <c r="F38" s="3">
        <f t="shared" si="4"/>
        <v>60.54116161049175</v>
      </c>
      <c r="G38" s="3">
        <f t="shared" si="5"/>
        <v>121.0823232209835</v>
      </c>
      <c r="H38" s="3">
        <f t="shared" si="6"/>
        <v>302.7058080524587</v>
      </c>
      <c r="I38" s="3">
        <f t="shared" si="7"/>
        <v>484.329292883934</v>
      </c>
      <c r="K38" s="11">
        <f t="shared" si="8"/>
        <v>3.858024691358024</v>
      </c>
    </row>
    <row r="39" spans="1:11" ht="12.75">
      <c r="A39" s="4">
        <v>14.5</v>
      </c>
      <c r="B39" s="3">
        <f t="shared" si="3"/>
        <v>4.35</v>
      </c>
      <c r="C39" s="3">
        <f t="shared" si="9"/>
        <v>18.791999999999998</v>
      </c>
      <c r="D39" s="3">
        <f t="shared" si="10"/>
        <v>32.821679931797725</v>
      </c>
      <c r="E39" s="3">
        <f t="shared" si="11"/>
        <v>30.721679931797723</v>
      </c>
      <c r="F39" s="3">
        <f t="shared" si="4"/>
        <v>64.94275116635667</v>
      </c>
      <c r="G39" s="3">
        <f t="shared" si="5"/>
        <v>129.88550233271334</v>
      </c>
      <c r="H39" s="3">
        <f t="shared" si="6"/>
        <v>324.7137558317834</v>
      </c>
      <c r="I39" s="3">
        <f t="shared" si="7"/>
        <v>519.5420093308534</v>
      </c>
      <c r="K39" s="11">
        <f t="shared" si="8"/>
        <v>3.724989357173265</v>
      </c>
    </row>
    <row r="40" spans="1:11" ht="12.75">
      <c r="A40" s="4">
        <v>15</v>
      </c>
      <c r="B40" s="3">
        <f t="shared" si="3"/>
        <v>4.5</v>
      </c>
      <c r="C40" s="3">
        <f t="shared" si="9"/>
        <v>19.44</v>
      </c>
      <c r="D40" s="3">
        <f t="shared" si="10"/>
        <v>33.11614506821186</v>
      </c>
      <c r="E40" s="3">
        <f t="shared" si="11"/>
        <v>31.016145068211856</v>
      </c>
      <c r="F40" s="3">
        <f t="shared" si="4"/>
        <v>69.49878246102385</v>
      </c>
      <c r="G40" s="3">
        <f t="shared" si="5"/>
        <v>138.9975649220477</v>
      </c>
      <c r="H40" s="3">
        <f t="shared" si="6"/>
        <v>347.4939123051192</v>
      </c>
      <c r="I40" s="3">
        <f t="shared" si="7"/>
        <v>555.9902596881908</v>
      </c>
      <c r="K40" s="11">
        <f t="shared" si="8"/>
        <v>3.6008230452674894</v>
      </c>
    </row>
    <row r="41" spans="1:11" ht="12.75">
      <c r="A41" s="4">
        <v>15.5</v>
      </c>
      <c r="B41" s="3">
        <f t="shared" si="3"/>
        <v>4.6499999999999995</v>
      </c>
      <c r="C41" s="3">
        <f t="shared" si="9"/>
        <v>20.087999999999997</v>
      </c>
      <c r="D41" s="3">
        <f t="shared" si="10"/>
        <v>33.40095385050405</v>
      </c>
      <c r="E41" s="3">
        <f t="shared" si="11"/>
        <v>31.30095385050405</v>
      </c>
      <c r="F41" s="3">
        <f t="shared" si="4"/>
        <v>74.2092554944931</v>
      </c>
      <c r="G41" s="3">
        <f t="shared" si="5"/>
        <v>148.4185109889862</v>
      </c>
      <c r="H41" s="3">
        <f t="shared" si="6"/>
        <v>371.0462774724655</v>
      </c>
      <c r="I41" s="3">
        <f t="shared" si="7"/>
        <v>593.6740439559449</v>
      </c>
      <c r="K41" s="11">
        <f t="shared" si="8"/>
        <v>3.484667463162087</v>
      </c>
    </row>
    <row r="42" spans="1:11" ht="12.75">
      <c r="A42" s="4">
        <v>16</v>
      </c>
      <c r="B42" s="3">
        <f t="shared" si="3"/>
        <v>4.8</v>
      </c>
      <c r="C42" s="3">
        <f t="shared" si="9"/>
        <v>20.736</v>
      </c>
      <c r="D42" s="3">
        <f t="shared" si="10"/>
        <v>33.67671954021672</v>
      </c>
      <c r="E42" s="3">
        <f t="shared" si="11"/>
        <v>31.576719540216722</v>
      </c>
      <c r="F42" s="3">
        <f t="shared" si="4"/>
        <v>79.07417026676482</v>
      </c>
      <c r="G42" s="3">
        <f t="shared" si="5"/>
        <v>158.14834053352965</v>
      </c>
      <c r="H42" s="3">
        <f t="shared" si="6"/>
        <v>395.370851333824</v>
      </c>
      <c r="I42" s="3">
        <f t="shared" si="7"/>
        <v>632.5933621341186</v>
      </c>
      <c r="K42" s="11">
        <f t="shared" si="8"/>
        <v>3.3757716049382713</v>
      </c>
    </row>
    <row r="43" spans="1:11" ht="12.75">
      <c r="A43" s="4">
        <v>16.5</v>
      </c>
      <c r="B43" s="3">
        <f t="shared" si="3"/>
        <v>4.95</v>
      </c>
      <c r="C43" s="3">
        <f t="shared" si="9"/>
        <v>21.384</v>
      </c>
      <c r="D43" s="3">
        <f t="shared" si="10"/>
        <v>33.94399877137636</v>
      </c>
      <c r="E43" s="3">
        <f t="shared" si="11"/>
        <v>31.843998771376356</v>
      </c>
      <c r="F43" s="3">
        <f t="shared" si="4"/>
        <v>84.09352677783883</v>
      </c>
      <c r="G43" s="3">
        <f t="shared" si="5"/>
        <v>168.18705355567766</v>
      </c>
      <c r="H43" s="3">
        <f t="shared" si="6"/>
        <v>420.46763388919413</v>
      </c>
      <c r="I43" s="3">
        <f t="shared" si="7"/>
        <v>672.7482142227107</v>
      </c>
      <c r="K43" s="11">
        <f t="shared" si="8"/>
        <v>3.2734754956977175</v>
      </c>
    </row>
    <row r="44" spans="1:11" ht="12.75">
      <c r="A44" s="4">
        <v>17</v>
      </c>
      <c r="B44" s="3">
        <f t="shared" si="3"/>
        <v>5.1</v>
      </c>
      <c r="C44" s="3">
        <f t="shared" si="9"/>
        <v>22.032</v>
      </c>
      <c r="D44" s="3">
        <f t="shared" si="10"/>
        <v>34.203298314663705</v>
      </c>
      <c r="E44" s="3">
        <f t="shared" si="11"/>
        <v>32.103298314663704</v>
      </c>
      <c r="F44" s="3">
        <f t="shared" si="4"/>
        <v>89.26732502771493</v>
      </c>
      <c r="G44" s="3">
        <f t="shared" si="5"/>
        <v>178.53465005542986</v>
      </c>
      <c r="H44" s="3">
        <f t="shared" si="6"/>
        <v>446.3366251385746</v>
      </c>
      <c r="I44" s="3">
        <f t="shared" si="7"/>
        <v>714.1386002217195</v>
      </c>
      <c r="K44" s="11">
        <f t="shared" si="8"/>
        <v>3.177196804647785</v>
      </c>
    </row>
    <row r="45" spans="1:11" ht="12.75">
      <c r="A45" s="4">
        <v>17.5</v>
      </c>
      <c r="B45" s="3">
        <f t="shared" si="3"/>
        <v>5.25</v>
      </c>
      <c r="C45" s="3">
        <f t="shared" si="9"/>
        <v>22.68</v>
      </c>
      <c r="D45" s="3">
        <f t="shared" si="10"/>
        <v>34.45508086082412</v>
      </c>
      <c r="E45" s="3">
        <f t="shared" si="11"/>
        <v>32.35508086082412</v>
      </c>
      <c r="F45" s="3">
        <f t="shared" si="4"/>
        <v>94.59556501639352</v>
      </c>
      <c r="G45" s="3">
        <f t="shared" si="5"/>
        <v>189.19113003278704</v>
      </c>
      <c r="H45" s="3">
        <f t="shared" si="6"/>
        <v>472.9778250819675</v>
      </c>
      <c r="I45" s="3">
        <f t="shared" si="7"/>
        <v>756.7645201311482</v>
      </c>
      <c r="K45" s="11">
        <f t="shared" si="8"/>
        <v>3.0864197530864197</v>
      </c>
    </row>
    <row r="46" spans="1:11" ht="12.75">
      <c r="A46" s="4">
        <v>18</v>
      </c>
      <c r="B46" s="3">
        <f t="shared" si="3"/>
        <v>5.3999999999999995</v>
      </c>
      <c r="C46" s="3">
        <f t="shared" si="9"/>
        <v>23.327999999999996</v>
      </c>
      <c r="D46" s="3">
        <f t="shared" si="10"/>
        <v>34.69976998916435</v>
      </c>
      <c r="E46" s="3">
        <f t="shared" si="11"/>
        <v>32.59976998916435</v>
      </c>
      <c r="F46" s="3">
        <f t="shared" si="4"/>
        <v>100.07824674387429</v>
      </c>
      <c r="G46" s="3">
        <f t="shared" si="5"/>
        <v>200.15649348774858</v>
      </c>
      <c r="H46" s="3">
        <f t="shared" si="6"/>
        <v>500.3912337193714</v>
      </c>
      <c r="I46" s="3">
        <f t="shared" si="7"/>
        <v>800.6259739509943</v>
      </c>
      <c r="K46" s="11">
        <f t="shared" si="8"/>
        <v>3.0006858710562416</v>
      </c>
    </row>
    <row r="47" spans="1:11" ht="12.75">
      <c r="A47" s="4">
        <v>18.5</v>
      </c>
      <c r="B47" s="3">
        <f t="shared" si="3"/>
        <v>5.55</v>
      </c>
      <c r="C47" s="3">
        <f t="shared" si="9"/>
        <v>23.976</v>
      </c>
      <c r="D47" s="3">
        <f t="shared" si="10"/>
        <v>34.937754455158505</v>
      </c>
      <c r="E47" s="3">
        <f t="shared" si="11"/>
        <v>32.8377544551585</v>
      </c>
      <c r="F47" s="3">
        <f t="shared" si="4"/>
        <v>105.71537021015725</v>
      </c>
      <c r="G47" s="3">
        <f t="shared" si="5"/>
        <v>211.4307404203145</v>
      </c>
      <c r="H47" s="3">
        <f t="shared" si="6"/>
        <v>528.5768510507862</v>
      </c>
      <c r="I47" s="3">
        <f t="shared" si="7"/>
        <v>845.722961681258</v>
      </c>
      <c r="K47" s="11">
        <f t="shared" si="8"/>
        <v>2.919586252919586</v>
      </c>
    </row>
    <row r="48" spans="1:11" ht="12.75">
      <c r="A48" s="4">
        <v>19</v>
      </c>
      <c r="B48" s="3">
        <f t="shared" si="3"/>
        <v>5.7</v>
      </c>
      <c r="C48" s="3">
        <f t="shared" si="9"/>
        <v>24.624000000000002</v>
      </c>
      <c r="D48" s="3">
        <f t="shared" si="10"/>
        <v>35.16939190615481</v>
      </c>
      <c r="E48" s="3">
        <f t="shared" si="11"/>
        <v>33.069391906154806</v>
      </c>
      <c r="F48" s="3">
        <f t="shared" si="4"/>
        <v>111.50693541524255</v>
      </c>
      <c r="G48" s="3">
        <f t="shared" si="5"/>
        <v>223.0138708304851</v>
      </c>
      <c r="H48" s="3">
        <f t="shared" si="6"/>
        <v>557.5346770762127</v>
      </c>
      <c r="I48" s="3">
        <f t="shared" si="7"/>
        <v>892.0554833219404</v>
      </c>
      <c r="K48" s="11">
        <f t="shared" si="8"/>
        <v>2.8427550357374916</v>
      </c>
    </row>
    <row r="49" spans="1:11" ht="12.75">
      <c r="A49" s="4">
        <v>19.5</v>
      </c>
      <c r="B49" s="3">
        <f t="shared" si="3"/>
        <v>5.85</v>
      </c>
      <c r="C49" s="3">
        <f t="shared" si="9"/>
        <v>25.272</v>
      </c>
      <c r="D49" s="3">
        <f t="shared" si="10"/>
        <v>35.39501211434859</v>
      </c>
      <c r="E49" s="3">
        <f t="shared" si="11"/>
        <v>33.29501211434859</v>
      </c>
      <c r="F49" s="3">
        <f t="shared" si="4"/>
        <v>117.45294235913015</v>
      </c>
      <c r="G49" s="3">
        <f t="shared" si="5"/>
        <v>234.9058847182603</v>
      </c>
      <c r="H49" s="3">
        <f t="shared" si="6"/>
        <v>587.2647117956507</v>
      </c>
      <c r="I49" s="3">
        <f t="shared" si="7"/>
        <v>939.6235388730412</v>
      </c>
      <c r="K49" s="11">
        <f t="shared" si="8"/>
        <v>2.769863880974992</v>
      </c>
    </row>
    <row r="50" spans="1:11" ht="12.75">
      <c r="A50" s="4">
        <v>20</v>
      </c>
      <c r="B50" s="3">
        <f t="shared" si="3"/>
        <v>6</v>
      </c>
      <c r="C50" s="3">
        <f t="shared" si="9"/>
        <v>25.919999999999998</v>
      </c>
      <c r="D50" s="3">
        <f t="shared" si="10"/>
        <v>35.614919800377855</v>
      </c>
      <c r="E50" s="3">
        <f t="shared" si="11"/>
        <v>33.514919800377854</v>
      </c>
      <c r="F50" s="3">
        <f t="shared" si="4"/>
        <v>123.55339104182013</v>
      </c>
      <c r="G50" s="3">
        <f t="shared" si="5"/>
        <v>247.10678208364027</v>
      </c>
      <c r="H50" s="3">
        <f t="shared" si="6"/>
        <v>617.7669552091006</v>
      </c>
      <c r="I50" s="3">
        <f t="shared" si="7"/>
        <v>988.4271283345611</v>
      </c>
      <c r="K50" s="11">
        <f t="shared" si="8"/>
        <v>2.700617283950617</v>
      </c>
    </row>
    <row r="51" spans="1:11" ht="12.75">
      <c r="A51" s="4">
        <v>20.5</v>
      </c>
      <c r="B51" s="3">
        <f t="shared" si="3"/>
        <v>6.1499999999999995</v>
      </c>
      <c r="C51" s="3">
        <f t="shared" si="9"/>
        <v>26.567999999999998</v>
      </c>
      <c r="D51" s="3">
        <f t="shared" si="10"/>
        <v>35.829397108213314</v>
      </c>
      <c r="E51" s="3">
        <f t="shared" si="11"/>
        <v>33.72939710821331</v>
      </c>
      <c r="F51" s="3">
        <f t="shared" si="4"/>
        <v>129.80828146331223</v>
      </c>
      <c r="G51" s="3">
        <f t="shared" si="5"/>
        <v>259.61656292662445</v>
      </c>
      <c r="H51" s="3">
        <f t="shared" si="6"/>
        <v>649.0414073165609</v>
      </c>
      <c r="I51" s="3">
        <f t="shared" si="7"/>
        <v>1038.4662517064978</v>
      </c>
      <c r="K51" s="11">
        <f t="shared" si="8"/>
        <v>2.634748569707919</v>
      </c>
    </row>
    <row r="52" spans="1:11" ht="12.75">
      <c r="A52" s="4">
        <v>21</v>
      </c>
      <c r="B52" s="3">
        <f t="shared" si="3"/>
        <v>6.3</v>
      </c>
      <c r="C52" s="3">
        <f t="shared" si="9"/>
        <v>27.215999999999998</v>
      </c>
      <c r="D52" s="3">
        <f t="shared" si="10"/>
        <v>36.03870578177661</v>
      </c>
      <c r="E52" s="3">
        <f t="shared" si="11"/>
        <v>33.93870578177661</v>
      </c>
      <c r="F52" s="3">
        <f t="shared" si="4"/>
        <v>136.2176136236065</v>
      </c>
      <c r="G52" s="3">
        <f t="shared" si="5"/>
        <v>272.435227247213</v>
      </c>
      <c r="H52" s="3">
        <f t="shared" si="6"/>
        <v>681.0880681180324</v>
      </c>
      <c r="I52" s="3">
        <f t="shared" si="7"/>
        <v>1089.740908988852</v>
      </c>
      <c r="K52" s="11">
        <f t="shared" si="8"/>
        <v>2.5720164609053495</v>
      </c>
    </row>
    <row r="53" spans="1:11" ht="12.75">
      <c r="A53" s="4">
        <v>21.5</v>
      </c>
      <c r="B53" s="3">
        <f t="shared" si="3"/>
        <v>6.45</v>
      </c>
      <c r="C53" s="3">
        <f t="shared" si="9"/>
        <v>27.864</v>
      </c>
      <c r="D53" s="3">
        <f t="shared" si="10"/>
        <v>36.24308908541033</v>
      </c>
      <c r="E53" s="3">
        <f t="shared" si="11"/>
        <v>34.14308908541033</v>
      </c>
      <c r="F53" s="3">
        <f t="shared" si="4"/>
        <v>142.78138752270326</v>
      </c>
      <c r="G53" s="3">
        <f t="shared" si="5"/>
        <v>285.5627750454065</v>
      </c>
      <c r="H53" s="3">
        <f t="shared" si="6"/>
        <v>713.9069376135162</v>
      </c>
      <c r="I53" s="3">
        <f t="shared" si="7"/>
        <v>1142.251100181626</v>
      </c>
      <c r="K53" s="11">
        <f t="shared" si="8"/>
        <v>2.512202124605225</v>
      </c>
    </row>
    <row r="54" spans="1:11" ht="12.75">
      <c r="A54" s="4">
        <v>22</v>
      </c>
      <c r="B54" s="3">
        <f t="shared" si="3"/>
        <v>6.6</v>
      </c>
      <c r="C54" s="3">
        <f t="shared" si="9"/>
        <v>28.511999999999997</v>
      </c>
      <c r="D54" s="3">
        <f t="shared" si="10"/>
        <v>36.442773503542355</v>
      </c>
      <c r="E54" s="3">
        <f t="shared" si="11"/>
        <v>34.342773503542354</v>
      </c>
      <c r="F54" s="3">
        <f t="shared" si="4"/>
        <v>149.49960316060233</v>
      </c>
      <c r="G54" s="3">
        <f t="shared" si="5"/>
        <v>298.99920632120467</v>
      </c>
      <c r="H54" s="3">
        <f t="shared" si="6"/>
        <v>747.4980158030116</v>
      </c>
      <c r="I54" s="3">
        <f t="shared" si="7"/>
        <v>1195.9968252848187</v>
      </c>
      <c r="K54" s="11">
        <f t="shared" si="8"/>
        <v>2.455106621773288</v>
      </c>
    </row>
    <row r="55" spans="1:11" ht="12.75">
      <c r="A55" s="4">
        <v>22.5</v>
      </c>
      <c r="B55" s="3">
        <f t="shared" si="3"/>
        <v>6.75</v>
      </c>
      <c r="C55" s="3">
        <f t="shared" si="9"/>
        <v>29.16</v>
      </c>
      <c r="D55" s="3">
        <f t="shared" si="10"/>
        <v>36.63797024932548</v>
      </c>
      <c r="E55" s="3">
        <f t="shared" si="11"/>
        <v>34.537970249325475</v>
      </c>
      <c r="F55" s="3">
        <f t="shared" si="4"/>
        <v>156.37226053730345</v>
      </c>
      <c r="G55" s="3">
        <f t="shared" si="5"/>
        <v>312.7445210746069</v>
      </c>
      <c r="H55" s="3">
        <f t="shared" si="6"/>
        <v>781.8613026865171</v>
      </c>
      <c r="I55" s="3">
        <f t="shared" si="7"/>
        <v>1250.9780842984276</v>
      </c>
      <c r="K55" s="11">
        <f t="shared" si="8"/>
        <v>2.400548696844993</v>
      </c>
    </row>
    <row r="56" spans="1:11" ht="12.75">
      <c r="A56" s="4">
        <v>23</v>
      </c>
      <c r="B56" s="3">
        <f t="shared" si="3"/>
        <v>6.8999999999999995</v>
      </c>
      <c r="C56" s="3">
        <f t="shared" si="9"/>
        <v>29.807999999999996</v>
      </c>
      <c r="D56" s="3">
        <f t="shared" si="10"/>
        <v>36.828876607450084</v>
      </c>
      <c r="E56" s="3">
        <f t="shared" si="11"/>
        <v>34.72887660745008</v>
      </c>
      <c r="F56" s="3">
        <f t="shared" si="4"/>
        <v>163.39935965280685</v>
      </c>
      <c r="G56" s="3">
        <f t="shared" si="5"/>
        <v>326.7987193056137</v>
      </c>
      <c r="H56" s="3">
        <f t="shared" si="6"/>
        <v>816.9967982640342</v>
      </c>
      <c r="I56" s="3">
        <f t="shared" si="7"/>
        <v>1307.1948772224548</v>
      </c>
      <c r="K56" s="11">
        <f t="shared" si="8"/>
        <v>2.348362855609232</v>
      </c>
    </row>
    <row r="57" spans="1:11" ht="12.75">
      <c r="A57" s="4">
        <v>23.5</v>
      </c>
      <c r="B57" s="3">
        <f t="shared" si="3"/>
        <v>7.05</v>
      </c>
      <c r="C57" s="3">
        <f t="shared" si="9"/>
        <v>30.456</v>
      </c>
      <c r="D57" s="3">
        <f t="shared" si="10"/>
        <v>37.01567713253296</v>
      </c>
      <c r="E57" s="3">
        <f t="shared" si="11"/>
        <v>34.915677132532956</v>
      </c>
      <c r="F57" s="3">
        <f t="shared" si="4"/>
        <v>170.58090050711291</v>
      </c>
      <c r="G57" s="3">
        <f t="shared" si="5"/>
        <v>341.16180101422583</v>
      </c>
      <c r="H57" s="3">
        <f t="shared" si="6"/>
        <v>852.9045025355643</v>
      </c>
      <c r="I57" s="3">
        <f t="shared" si="7"/>
        <v>1364.6472040569033</v>
      </c>
      <c r="K57" s="11">
        <f t="shared" si="8"/>
        <v>2.29839768846861</v>
      </c>
    </row>
    <row r="58" spans="1:11" ht="12.75">
      <c r="A58" s="4">
        <v>24</v>
      </c>
      <c r="B58" s="3">
        <f t="shared" si="3"/>
        <v>7.199999999999999</v>
      </c>
      <c r="C58" s="3">
        <f t="shared" si="9"/>
        <v>31.103999999999996</v>
      </c>
      <c r="D58" s="3">
        <f t="shared" si="10"/>
        <v>37.19854472133035</v>
      </c>
      <c r="E58" s="3">
        <f t="shared" si="11"/>
        <v>35.09854472133035</v>
      </c>
      <c r="F58" s="3">
        <f t="shared" si="4"/>
        <v>177.91688310022093</v>
      </c>
      <c r="G58" s="3">
        <f t="shared" si="5"/>
        <v>355.83376620044186</v>
      </c>
      <c r="H58" s="3">
        <f t="shared" si="6"/>
        <v>889.5844155011046</v>
      </c>
      <c r="I58" s="3">
        <f t="shared" si="7"/>
        <v>1423.3350648017674</v>
      </c>
      <c r="K58" s="11">
        <f t="shared" si="8"/>
        <v>2.250514403292181</v>
      </c>
    </row>
    <row r="59" spans="1:11" ht="12.75">
      <c r="A59" s="4">
        <v>25</v>
      </c>
      <c r="B59" s="3">
        <f t="shared" si="3"/>
        <v>7.5</v>
      </c>
      <c r="C59" s="3">
        <f t="shared" si="9"/>
        <v>32.4</v>
      </c>
      <c r="D59" s="3">
        <f t="shared" si="10"/>
        <v>37.55312006053898</v>
      </c>
      <c r="E59" s="3">
        <f t="shared" si="11"/>
        <v>35.45312006053898</v>
      </c>
      <c r="F59" s="3">
        <f t="shared" si="4"/>
        <v>193.05217350284377</v>
      </c>
      <c r="G59" s="3">
        <f t="shared" si="5"/>
        <v>386.10434700568754</v>
      </c>
      <c r="H59" s="3">
        <f t="shared" si="6"/>
        <v>965.2608675142188</v>
      </c>
      <c r="I59" s="3">
        <f t="shared" si="7"/>
        <v>1544.4173880227502</v>
      </c>
      <c r="K59" s="11">
        <f t="shared" si="8"/>
        <v>2.1604938271604937</v>
      </c>
    </row>
    <row r="60" spans="1:11" ht="12.75">
      <c r="A60" s="4">
        <v>26</v>
      </c>
      <c r="B60" s="3">
        <f t="shared" si="3"/>
        <v>7.8</v>
      </c>
      <c r="C60" s="3">
        <f t="shared" si="9"/>
        <v>33.696</v>
      </c>
      <c r="D60" s="3">
        <f t="shared" si="10"/>
        <v>37.89378684651459</v>
      </c>
      <c r="E60" s="3">
        <f t="shared" si="11"/>
        <v>35.793786846514585</v>
      </c>
      <c r="F60" s="3">
        <f t="shared" si="4"/>
        <v>208.80523086067595</v>
      </c>
      <c r="G60" s="3">
        <f t="shared" si="5"/>
        <v>417.6104617213519</v>
      </c>
      <c r="H60" s="3">
        <f t="shared" si="6"/>
        <v>1044.0261543033796</v>
      </c>
      <c r="I60" s="3">
        <f t="shared" si="7"/>
        <v>1670.4418468854076</v>
      </c>
      <c r="K60" s="11">
        <f t="shared" si="8"/>
        <v>2.077397910731244</v>
      </c>
    </row>
    <row r="61" spans="1:11" ht="12.75">
      <c r="A61" s="4">
        <v>27</v>
      </c>
      <c r="B61" s="3">
        <f t="shared" si="3"/>
        <v>8.1</v>
      </c>
      <c r="C61" s="3">
        <f t="shared" si="9"/>
        <v>34.992</v>
      </c>
      <c r="D61" s="3">
        <f t="shared" si="10"/>
        <v>38.22159517027798</v>
      </c>
      <c r="E61" s="3">
        <f t="shared" si="11"/>
        <v>36.12159517027798</v>
      </c>
      <c r="F61" s="3">
        <f t="shared" si="4"/>
        <v>225.1760551737173</v>
      </c>
      <c r="G61" s="3">
        <f t="shared" si="5"/>
        <v>450.3521103474346</v>
      </c>
      <c r="H61" s="3">
        <f t="shared" si="6"/>
        <v>1125.8802758685863</v>
      </c>
      <c r="I61" s="3">
        <f t="shared" si="7"/>
        <v>1801.4084413897383</v>
      </c>
      <c r="K61" s="11">
        <f t="shared" si="8"/>
        <v>2.0004572473708278</v>
      </c>
    </row>
    <row r="62" spans="1:11" ht="12.75">
      <c r="A62" s="4">
        <v>28</v>
      </c>
      <c r="B62" s="3">
        <f t="shared" si="3"/>
        <v>8.4</v>
      </c>
      <c r="C62" s="3">
        <f t="shared" si="9"/>
        <v>36.288000000000004</v>
      </c>
      <c r="D62" s="3">
        <f t="shared" si="10"/>
        <v>38.53748051394261</v>
      </c>
      <c r="E62" s="3">
        <f t="shared" si="11"/>
        <v>36.43748051394261</v>
      </c>
      <c r="F62" s="3">
        <f t="shared" si="4"/>
        <v>242.16464644196725</v>
      </c>
      <c r="G62" s="3">
        <f t="shared" si="5"/>
        <v>484.3292928839345</v>
      </c>
      <c r="H62" s="3">
        <f t="shared" si="6"/>
        <v>1210.823232209836</v>
      </c>
      <c r="I62" s="3">
        <f t="shared" si="7"/>
        <v>1937.317171535738</v>
      </c>
      <c r="K62" s="11">
        <f t="shared" si="8"/>
        <v>1.929012345679012</v>
      </c>
    </row>
    <row r="63" spans="1:11" ht="12.75">
      <c r="A63" s="4">
        <v>29</v>
      </c>
      <c r="B63" s="3">
        <f t="shared" si="3"/>
        <v>8.7</v>
      </c>
      <c r="C63" s="3">
        <f t="shared" si="9"/>
        <v>37.583999999999996</v>
      </c>
      <c r="D63" s="3">
        <f t="shared" si="10"/>
        <v>38.84227984507735</v>
      </c>
      <c r="E63" s="3">
        <f t="shared" si="11"/>
        <v>36.74227984507735</v>
      </c>
      <c r="F63" s="3">
        <f t="shared" si="4"/>
        <v>259.7710046654267</v>
      </c>
      <c r="G63" s="3">
        <f t="shared" si="5"/>
        <v>519.5420093308534</v>
      </c>
      <c r="H63" s="3">
        <f t="shared" si="6"/>
        <v>1298.8550233271335</v>
      </c>
      <c r="I63" s="3">
        <f t="shared" si="7"/>
        <v>2078.1680373234135</v>
      </c>
      <c r="K63" s="11">
        <f t="shared" si="8"/>
        <v>1.8624946785866325</v>
      </c>
    </row>
    <row r="64" spans="1:11" ht="12.75">
      <c r="A64" s="4">
        <v>30</v>
      </c>
      <c r="B64" s="3">
        <f t="shared" si="3"/>
        <v>9</v>
      </c>
      <c r="C64" s="3">
        <f t="shared" si="9"/>
        <v>38.88</v>
      </c>
      <c r="D64" s="3">
        <f t="shared" si="10"/>
        <v>39.136744981491475</v>
      </c>
      <c r="E64" s="3">
        <f t="shared" si="11"/>
        <v>37.03674498149147</v>
      </c>
      <c r="F64" s="3">
        <f t="shared" si="4"/>
        <v>277.99512984409466</v>
      </c>
      <c r="G64" s="3">
        <f t="shared" si="5"/>
        <v>555.9902596881893</v>
      </c>
      <c r="H64" s="3">
        <f t="shared" si="6"/>
        <v>1389.975649220473</v>
      </c>
      <c r="I64" s="3">
        <f t="shared" si="7"/>
        <v>2223.9610387527573</v>
      </c>
      <c r="K64" s="11">
        <f t="shared" si="8"/>
        <v>1.8004115226337447</v>
      </c>
    </row>
    <row r="65" spans="1:11" ht="12.75">
      <c r="A65" s="4">
        <v>31</v>
      </c>
      <c r="B65" s="3">
        <f t="shared" si="3"/>
        <v>9.299999999999999</v>
      </c>
      <c r="C65" s="3">
        <f t="shared" si="9"/>
        <v>40.175999999999995</v>
      </c>
      <c r="D65" s="3">
        <f t="shared" si="10"/>
        <v>39.42155376378368</v>
      </c>
      <c r="E65" s="3">
        <f t="shared" si="11"/>
        <v>37.321553763783676</v>
      </c>
      <c r="F65" s="3">
        <f t="shared" si="4"/>
        <v>296.8370219779725</v>
      </c>
      <c r="G65" s="3">
        <f t="shared" si="5"/>
        <v>593.674043955945</v>
      </c>
      <c r="H65" s="3">
        <f t="shared" si="6"/>
        <v>1484.1851098898621</v>
      </c>
      <c r="I65" s="3">
        <f t="shared" si="7"/>
        <v>2374.69617582378</v>
      </c>
      <c r="K65" s="11">
        <f t="shared" si="8"/>
        <v>1.7423337315810434</v>
      </c>
    </row>
    <row r="66" spans="1:11" ht="12.75">
      <c r="A66" s="4">
        <v>32</v>
      </c>
      <c r="B66" s="3">
        <f t="shared" si="3"/>
        <v>9.6</v>
      </c>
      <c r="C66" s="3">
        <f t="shared" si="9"/>
        <v>41.472</v>
      </c>
      <c r="D66" s="3">
        <f t="shared" si="10"/>
        <v>39.69731945349635</v>
      </c>
      <c r="E66" s="3">
        <f t="shared" si="11"/>
        <v>37.59731945349635</v>
      </c>
      <c r="F66" s="3">
        <f t="shared" si="4"/>
        <v>316.29668106705935</v>
      </c>
      <c r="G66" s="3">
        <f t="shared" si="5"/>
        <v>632.5933621341187</v>
      </c>
      <c r="H66" s="3">
        <f t="shared" si="6"/>
        <v>1581.4834053352963</v>
      </c>
      <c r="I66" s="3">
        <f t="shared" si="7"/>
        <v>2530.373448536475</v>
      </c>
      <c r="K66" s="11">
        <f t="shared" si="8"/>
        <v>1.6878858024691357</v>
      </c>
    </row>
    <row r="67" spans="1:11" ht="12.75">
      <c r="A67" s="4">
        <v>33</v>
      </c>
      <c r="B67" s="3">
        <f t="shared" si="3"/>
        <v>9.9</v>
      </c>
      <c r="C67" s="3">
        <f t="shared" si="9"/>
        <v>42.768</v>
      </c>
      <c r="D67" s="3">
        <f t="shared" si="10"/>
        <v>39.96459868465598</v>
      </c>
      <c r="E67" s="3">
        <f t="shared" si="11"/>
        <v>37.86459868465598</v>
      </c>
      <c r="F67" s="3">
        <f t="shared" si="4"/>
        <v>336.37410711135504</v>
      </c>
      <c r="G67" s="3">
        <f t="shared" si="5"/>
        <v>672.7482142227101</v>
      </c>
      <c r="H67" s="3">
        <f t="shared" si="6"/>
        <v>1681.8705355567754</v>
      </c>
      <c r="I67" s="3">
        <f t="shared" si="7"/>
        <v>2690.9928568908404</v>
      </c>
      <c r="K67" s="11">
        <f t="shared" si="8"/>
        <v>1.6367377478488587</v>
      </c>
    </row>
    <row r="68" spans="1:11" ht="12.75">
      <c r="A68" s="4">
        <v>34</v>
      </c>
      <c r="B68" s="3">
        <f t="shared" si="3"/>
        <v>10.2</v>
      </c>
      <c r="C68" s="3">
        <f t="shared" si="9"/>
        <v>44.064</v>
      </c>
      <c r="D68" s="3">
        <f t="shared" si="10"/>
        <v>40.22389822794332</v>
      </c>
      <c r="E68" s="3">
        <f t="shared" si="11"/>
        <v>38.12389822794332</v>
      </c>
      <c r="F68" s="3">
        <f t="shared" si="4"/>
        <v>357.06930011085916</v>
      </c>
      <c r="G68" s="3">
        <f t="shared" si="5"/>
        <v>714.1386002217183</v>
      </c>
      <c r="H68" s="3">
        <f t="shared" si="6"/>
        <v>1785.3465005542955</v>
      </c>
      <c r="I68" s="3">
        <f t="shared" si="7"/>
        <v>2856.5544008868733</v>
      </c>
      <c r="K68" s="11">
        <f t="shared" si="8"/>
        <v>1.5885984023238926</v>
      </c>
    </row>
    <row r="69" spans="1:11" ht="12.75">
      <c r="A69" s="4">
        <v>50</v>
      </c>
      <c r="B69" s="3">
        <f t="shared" si="3"/>
        <v>15</v>
      </c>
      <c r="C69" s="3">
        <f t="shared" si="9"/>
        <v>64.8</v>
      </c>
      <c r="D69" s="3">
        <f t="shared" si="10"/>
        <v>43.573719973818605</v>
      </c>
      <c r="E69" s="3">
        <f t="shared" si="11"/>
        <v>41.4737199738186</v>
      </c>
      <c r="F69" s="3">
        <f t="shared" si="4"/>
        <v>772.2086940113752</v>
      </c>
      <c r="G69" s="3">
        <f t="shared" si="5"/>
        <v>1544.4173880227504</v>
      </c>
      <c r="H69" s="3">
        <f t="shared" si="6"/>
        <v>3861.043470056876</v>
      </c>
      <c r="I69" s="3">
        <f t="shared" si="7"/>
        <v>6177.669552091002</v>
      </c>
      <c r="K69" s="11">
        <f t="shared" si="8"/>
        <v>1.0802469135802468</v>
      </c>
    </row>
    <row r="70" spans="1:11" ht="12.75">
      <c r="A70" s="4">
        <v>85</v>
      </c>
      <c r="B70" s="3">
        <f t="shared" si="3"/>
        <v>25.5</v>
      </c>
      <c r="C70" s="3">
        <f t="shared" si="9"/>
        <v>110.16</v>
      </c>
      <c r="D70" s="3">
        <f t="shared" si="10"/>
        <v>48.18269840138409</v>
      </c>
      <c r="E70" s="3">
        <f t="shared" si="11"/>
        <v>46.082698401384086</v>
      </c>
      <c r="F70" s="3">
        <f t="shared" si="4"/>
        <v>2231.683125692878</v>
      </c>
      <c r="G70" s="3">
        <f t="shared" si="5"/>
        <v>4463.366251385756</v>
      </c>
      <c r="H70" s="3">
        <f t="shared" si="6"/>
        <v>11158.415628464387</v>
      </c>
      <c r="I70" s="3">
        <f t="shared" si="7"/>
        <v>17853.465005543025</v>
      </c>
      <c r="K70" s="11">
        <f t="shared" si="8"/>
        <v>0.635439360929557</v>
      </c>
    </row>
    <row r="71" spans="1:11" ht="12.75">
      <c r="A71" s="4">
        <v>150</v>
      </c>
      <c r="B71" s="3">
        <f t="shared" si="3"/>
        <v>45</v>
      </c>
      <c r="C71" s="3">
        <f t="shared" si="9"/>
        <v>194.4</v>
      </c>
      <c r="D71" s="3">
        <f t="shared" si="10"/>
        <v>53.11614506821186</v>
      </c>
      <c r="E71" s="3">
        <f t="shared" si="11"/>
        <v>51.016145068211856</v>
      </c>
      <c r="F71" s="3">
        <f t="shared" si="4"/>
        <v>6949.87824610238</v>
      </c>
      <c r="G71" s="3">
        <f t="shared" si="5"/>
        <v>13899.75649220476</v>
      </c>
      <c r="H71" s="3">
        <f t="shared" si="6"/>
        <v>34749.3912305119</v>
      </c>
      <c r="I71" s="3">
        <f t="shared" si="7"/>
        <v>55599.02596881904</v>
      </c>
      <c r="K71" s="11">
        <f t="shared" si="8"/>
        <v>0.36008230452674894</v>
      </c>
    </row>
    <row r="72" spans="1:11" ht="12.75">
      <c r="A72" s="4">
        <v>1000</v>
      </c>
      <c r="B72" s="3">
        <f t="shared" si="3"/>
        <v>300</v>
      </c>
      <c r="C72" s="3">
        <f t="shared" si="9"/>
        <v>1296</v>
      </c>
      <c r="D72" s="3">
        <f t="shared" si="10"/>
        <v>69.59431988709822</v>
      </c>
      <c r="E72" s="3">
        <f t="shared" si="11"/>
        <v>67.49431988709823</v>
      </c>
      <c r="F72" s="3">
        <f t="shared" si="4"/>
        <v>308883.4776045503</v>
      </c>
      <c r="G72" s="3">
        <f t="shared" si="5"/>
        <v>617766.9552091006</v>
      </c>
      <c r="H72" s="3">
        <f t="shared" si="6"/>
        <v>1544417.388022751</v>
      </c>
      <c r="I72" s="3">
        <f t="shared" si="7"/>
        <v>2471067.8208364025</v>
      </c>
      <c r="K72" s="11">
        <f t="shared" si="8"/>
        <v>0.05401234567901234</v>
      </c>
    </row>
  </sheetData>
  <conditionalFormatting sqref="D14:E72">
    <cfRule type="expression" priority="1" dxfId="0" stopIfTrue="1">
      <formula>$C14&lt;10</formula>
    </cfRule>
  </conditionalFormatting>
  <conditionalFormatting sqref="C14:C72">
    <cfRule type="cellIs" priority="2" dxfId="0" operator="between" stopIfTrue="1">
      <formula>0</formula>
      <formula>9.99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Wann K4ITO</dc:creator>
  <cp:keywords/>
  <dc:description/>
  <cp:lastModifiedBy>Lenny Wintfeld</cp:lastModifiedBy>
  <cp:lastPrinted>2010-03-08T20:41:59Z</cp:lastPrinted>
  <dcterms:created xsi:type="dcterms:W3CDTF">2010-02-26T00:19:04Z</dcterms:created>
  <dcterms:modified xsi:type="dcterms:W3CDTF">2010-07-09T02:16:25Z</dcterms:modified>
  <cp:category/>
  <cp:version/>
  <cp:contentType/>
  <cp:contentStatus/>
</cp:coreProperties>
</file>